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BOXES 1\آرمـــــــان\مدارک\پرتفو ماهانه\"/>
    </mc:Choice>
  </mc:AlternateContent>
  <bookViews>
    <workbookView xWindow="0" yWindow="0" windowWidth="20730" windowHeight="9645" tabRatio="728" activeTab="4"/>
  </bookViews>
  <sheets>
    <sheet name="سهام" sheetId="1" r:id="rId1"/>
    <sheet name="سپرده" sheetId="6" state="hidden" r:id="rId2"/>
    <sheet name="درآمد سود سهام" sheetId="8" r:id="rId3"/>
    <sheet name="سرمایه‌گذاری در سهام" sheetId="11" r:id="rId4"/>
    <sheet name="جمع درآمدها" sheetId="15" r:id="rId5"/>
  </sheets>
  <definedNames>
    <definedName name="_xlnm.Print_Area" localSheetId="2">'درآمد سود سهام'!$A$1:$S$42</definedName>
    <definedName name="_xlnm.Print_Area" localSheetId="3">'سرمایه‌گذاری در سهام'!$A$1:$R$29</definedName>
    <definedName name="_xlnm.Print_Area" localSheetId="0">سهام!$A$1:$Y$33</definedName>
  </definedNames>
  <calcPr calcId="162913"/>
</workbook>
</file>

<file path=xl/calcChain.xml><?xml version="1.0" encoding="utf-8"?>
<calcChain xmlns="http://schemas.openxmlformats.org/spreadsheetml/2006/main">
  <c r="I24" i="11" l="1"/>
  <c r="Q20" i="1" l="1"/>
  <c r="K14" i="8" l="1"/>
  <c r="M14" i="8"/>
  <c r="Q14" i="8"/>
  <c r="A4" i="15" l="1"/>
  <c r="A4" i="11"/>
  <c r="A4" i="8"/>
  <c r="I25" i="11" l="1"/>
  <c r="E25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E11" i="11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C34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S25" i="1"/>
  <c r="Q25" i="1"/>
  <c r="O25" i="1"/>
  <c r="M25" i="1"/>
  <c r="K25" i="1"/>
  <c r="S14" i="8" l="1"/>
  <c r="O14" i="8"/>
  <c r="I14" i="8"/>
  <c r="E14" i="8"/>
  <c r="K11" i="6"/>
  <c r="A4" i="6"/>
  <c r="M11" i="6" l="1"/>
  <c r="O11" i="6"/>
  <c r="Q11" i="6"/>
  <c r="S11" i="6"/>
  <c r="G10" i="15"/>
  <c r="Y12" i="1"/>
  <c r="W12" i="1"/>
  <c r="U12" i="1"/>
  <c r="Q12" i="1"/>
  <c r="O12" i="1"/>
  <c r="M12" i="1"/>
  <c r="K12" i="1"/>
  <c r="I12" i="1"/>
  <c r="G12" i="1"/>
  <c r="E12" i="1"/>
  <c r="C12" i="1"/>
</calcChain>
</file>

<file path=xl/sharedStrings.xml><?xml version="1.0" encoding="utf-8"?>
<sst xmlns="http://schemas.openxmlformats.org/spreadsheetml/2006/main" count="298" uniqueCount="79">
  <si>
    <t>صندوق سرمایه‌گذاری اختصاصی بازارگردانی آرمان انصار</t>
  </si>
  <si>
    <t>صورت وضعیت پورتفوی</t>
  </si>
  <si>
    <t>نام شرکت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</si>
  <si>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</si>
  <si>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</si>
  <si>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</si>
  <si>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</si>
  <si>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</si>
  <si>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</si>
  <si>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</si>
  <si>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</si>
  <si>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</si>
  <si>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</si>
  <si>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شهر سازی و خانه سازی باغمیشه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</si>
  <si>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</si>
  <si>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</si>
  <si>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</si>
  <si>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</si>
  <si>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</si>
  <si>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</si>
  <si>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</si>
  <si>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</si>
  <si>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</si>
  <si>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</si>
  <si>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انصار میدان ونک</t>
  </si>
  <si>
    <t>1886-828-10309503-1</t>
  </si>
  <si>
    <t>سپرده کوتاه مدت</t>
  </si>
  <si>
    <t>1394/11/28</t>
  </si>
  <si>
    <t>1886-43-10309503-1</t>
  </si>
  <si>
    <t>حساب جاری</t>
  </si>
  <si>
    <t>0.00%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</si>
  <si>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</si>
  <si>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</si>
  <si>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</si>
  <si>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</si>
  <si>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</si>
  <si>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</si>
  <si>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</si>
  <si>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</si>
  <si>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</si>
  <si>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</si>
  <si>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</si>
  <si>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</si>
  <si>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</si>
  <si>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</si>
  <si>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</si>
  <si>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</si>
  <si>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</si>
  <si>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</si>
  <si>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</si>
  <si>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</si>
  <si>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</si>
  <si>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</si>
  <si>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</si>
  <si>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</si>
  <si>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</si>
  <si>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</si>
  <si>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1400/02/31</t>
  </si>
  <si>
    <t>0.01%</t>
  </si>
  <si>
    <t>1400/04/31</t>
  </si>
  <si>
    <t>0.09%</t>
  </si>
  <si>
    <t xml:space="preserve"> درآمد سود سهام:</t>
  </si>
  <si>
    <t xml:space="preserve"> درآمد ناشی از تغییر قیمت اوراق بهادار:</t>
  </si>
  <si>
    <t xml:space="preserve"> درآمد ناشی از فروش:</t>
  </si>
  <si>
    <t xml:space="preserve"> سهام:</t>
  </si>
  <si>
    <t>سپرده بانکی:</t>
  </si>
  <si>
    <t>سرمایه گذاری در سهام:</t>
  </si>
  <si>
    <t>سرمایه گذاری در سپرده بانکی:</t>
  </si>
  <si>
    <t>1400/08/30</t>
  </si>
  <si>
    <t>سرمایه‌گذاری در سهام</t>
  </si>
  <si>
    <t>سرمایه‌گذاری در اوراق بهادار</t>
  </si>
  <si>
    <t>درآمد سپرده بانکی</t>
  </si>
  <si>
    <t>برای ماه منتهی به 1400/09/30</t>
  </si>
  <si>
    <t>1400/09/30</t>
  </si>
  <si>
    <t>17.29%</t>
  </si>
  <si>
    <t>0.10%</t>
  </si>
  <si>
    <t>100.02%</t>
  </si>
  <si>
    <t>-4.14%</t>
  </si>
  <si>
    <t>-0.02%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</si>
</sst>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i/>
      <sz val="12"/>
      <name val="B Nazanin"/>
      <charset val="178"/>
    </font>
    <font>
      <b/>
      <sz val="18"/>
      <color rgb="FF000000"/>
      <name val="B Mitra"/>
      <charset val="178"/>
    </font>
    <font>
      <sz val="18"/>
      <name val="B Mitra"/>
      <charset val="178"/>
    </font>
    <font>
      <b/>
      <sz val="18"/>
      <name val="B Mitra"/>
      <charset val="178"/>
    </font>
    <font>
      <sz val="20"/>
      <name val="B Nazanin"/>
      <charset val="178"/>
    </font>
    <font>
      <sz val="18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2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2" xfId="1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0" xfId="2" applyNumberFormat="1" applyFont="1"/>
    <xf numFmtId="164" fontId="3" fillId="0" borderId="0" xfId="2" applyNumberFormat="1" applyFont="1"/>
    <xf numFmtId="164" fontId="5" fillId="0" borderId="1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/>
    </xf>
    <xf numFmtId="164" fontId="5" fillId="0" borderId="3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164" fontId="7" fillId="0" borderId="4" xfId="2" applyNumberFormat="1" applyFont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3" fontId="6" fillId="0" borderId="2" xfId="0" applyNumberFormat="1" applyFont="1" applyBorder="1" applyAlignment="1"/>
    <xf numFmtId="3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9" fontId="7" fillId="0" borderId="2" xfId="1" applyFont="1" applyBorder="1" applyAlignment="1">
      <alignment horizontal="center"/>
    </xf>
    <xf numFmtId="9" fontId="8" fillId="0" borderId="3" xfId="1" applyFont="1" applyBorder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2" applyNumberFormat="1" applyFont="1" applyAlignment="1">
      <alignment horizontal="right"/>
    </xf>
    <xf numFmtId="164" fontId="9" fillId="0" borderId="3" xfId="2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rightToLeft="1" view="pageBreakPreview" topLeftCell="A4" zoomScale="60" zoomScaleNormal="100" workbookViewId="0">
      <selection activeCell="G27" sqref="G27"/>
    </sheetView>
  </sheetViews>
  <sheetFormatPr defaultRowHeight="18.75" x14ac:dyDescent="0.45"/>
  <cols>
    <col min="1" max="1" width="41.140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" style="1" customWidth="1"/>
    <col min="18" max="18" width="1" style="1" customWidth="1"/>
    <col min="19" max="19" width="26.14062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26.85546875" style="1" customWidth="1"/>
    <col min="26" max="26" width="1" style="1" customWidth="1"/>
    <col min="27" max="27" width="9.140625" style="1" customWidth="1"/>
    <col min="28" max="16384" width="9.140625" style="1"/>
  </cols>
  <sheetData>
    <row r="1" spans="1:25" ht="27" x14ac:dyDescent="0.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7.75" x14ac:dyDescent="0.4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7.75" x14ac:dyDescent="0.4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27.75" x14ac:dyDescent="0.45">
      <c r="A4" s="69" t="s">
        <v>72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27.75" x14ac:dyDescent="0.4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36.75" customHeight="1" x14ac:dyDescent="0.65">
      <c r="A6" s="7" t="s">
        <v>64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27" x14ac:dyDescent="0.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7.75" x14ac:dyDescent="0.6">
      <c r="A8" s="66" t="s">
        <v>2</v>
      </c>
      <c r="B8" s="3"/>
      <c r="C8" s="67" t="s">
        <v>68</v>
      </c>
      <c r="D8" s="67" t="s">
        <v>4</v>
      </c>
      <c r="E8" s="67" t="s">
        <v>4</v>
      </c>
      <c r="F8" s="67" t="s">
        <v>4</v>
      </c>
      <c r="G8" s="67" t="s">
        <v>4</v>
      </c>
      <c r="H8" s="3"/>
      <c r="I8" s="67" t="s">
        <v>3</v>
      </c>
      <c r="J8" s="67" t="s">
        <v>3</v>
      </c>
      <c r="K8" s="67" t="s">
        <v>3</v>
      </c>
      <c r="L8" s="67" t="s">
        <v>3</v>
      </c>
      <c r="M8" s="67" t="s">
        <v>3</v>
      </c>
      <c r="N8" s="67" t="s">
        <v>3</v>
      </c>
      <c r="O8" s="67" t="s">
        <v>3</v>
      </c>
      <c r="P8" s="3"/>
      <c r="Q8" s="67" t="s">
        <v>73</v>
      </c>
      <c r="R8" s="67" t="s">
        <v>57</v>
      </c>
      <c r="S8" s="67" t="s">
        <v>57</v>
      </c>
      <c r="T8" s="67" t="s">
        <v>57</v>
      </c>
      <c r="U8" s="67" t="s">
        <v>57</v>
      </c>
      <c r="V8" s="67" t="s">
        <v>57</v>
      </c>
      <c r="W8" s="67" t="s">
        <v>57</v>
      </c>
      <c r="X8" s="67" t="s">
        <v>57</v>
      </c>
      <c r="Y8" s="67" t="s">
        <v>57</v>
      </c>
    </row>
    <row r="9" spans="1:25" ht="27.75" x14ac:dyDescent="0.6">
      <c r="A9" s="66" t="s">
        <v>2</v>
      </c>
      <c r="B9" s="3"/>
      <c r="C9" s="68" t="s">
        <v>5</v>
      </c>
      <c r="D9" s="3"/>
      <c r="E9" s="66" t="s">
        <v>6</v>
      </c>
      <c r="F9" s="19"/>
      <c r="G9" s="66" t="s">
        <v>7</v>
      </c>
      <c r="H9" s="19"/>
      <c r="I9" s="66" t="s">
        <v>8</v>
      </c>
      <c r="J9" s="66" t="s">
        <v>8</v>
      </c>
      <c r="K9" s="66" t="s">
        <v>8</v>
      </c>
      <c r="L9" s="19"/>
      <c r="M9" s="66" t="s">
        <v>9</v>
      </c>
      <c r="N9" s="66" t="s">
        <v>9</v>
      </c>
      <c r="O9" s="66" t="s">
        <v>9</v>
      </c>
      <c r="P9" s="19"/>
      <c r="Q9" s="66" t="s">
        <v>5</v>
      </c>
      <c r="R9" s="19"/>
      <c r="S9" s="66" t="s">
        <v>10</v>
      </c>
      <c r="T9" s="19"/>
      <c r="U9" s="66" t="s">
        <v>6</v>
      </c>
      <c r="V9" s="19"/>
      <c r="W9" s="66" t="s">
        <v>7</v>
      </c>
      <c r="X9" s="19"/>
      <c r="Y9" s="66" t="s">
        <v>15</v>
      </c>
    </row>
    <row r="10" spans="1:25" ht="27.75" x14ac:dyDescent="0.6">
      <c r="A10" s="67" t="s">
        <v>2</v>
      </c>
      <c r="B10" s="3"/>
      <c r="C10" s="67" t="s">
        <v>5</v>
      </c>
      <c r="D10" s="3"/>
      <c r="E10" s="67" t="s">
        <v>6</v>
      </c>
      <c r="F10" s="20"/>
      <c r="G10" s="67" t="s">
        <v>7</v>
      </c>
      <c r="H10" s="20"/>
      <c r="I10" s="67" t="s">
        <v>5</v>
      </c>
      <c r="J10" s="20"/>
      <c r="K10" s="67" t="s">
        <v>6</v>
      </c>
      <c r="L10" s="20"/>
      <c r="M10" s="67" t="s">
        <v>5</v>
      </c>
      <c r="N10" s="20"/>
      <c r="O10" s="67" t="s">
        <v>12</v>
      </c>
      <c r="P10" s="20"/>
      <c r="Q10" s="67" t="s">
        <v>5</v>
      </c>
      <c r="R10" s="20"/>
      <c r="S10" s="67" t="s">
        <v>10</v>
      </c>
      <c r="T10" s="20"/>
      <c r="U10" s="67" t="s">
        <v>6</v>
      </c>
      <c r="V10" s="20"/>
      <c r="W10" s="67" t="s">
        <v>7</v>
      </c>
      <c r="X10" s="20"/>
      <c r="Y10" s="67" t="s">
        <v>11</v>
      </c>
    </row>
    <row r="11" spans="1:25" ht="27.75" x14ac:dyDescent="0.65">
      <c r="A11" s="17" t="s">
        <v>13</v>
      </c>
      <c r="B11" s="3"/>
      <c r="C11" s="9">
        <v>22456339</v>
      </c>
      <c r="D11" s="8"/>
      <c r="E11" s="9">
        <v>339473266301</v>
      </c>
      <c r="F11" s="8"/>
      <c r="G11" s="9">
        <v>205117387018.953</v>
      </c>
      <c r="H11" s="8"/>
      <c r="I11" s="9">
        <v>1259458</v>
      </c>
      <c r="J11" s="8"/>
      <c r="K11" s="9">
        <v>11065416976</v>
      </c>
      <c r="L11" s="8"/>
      <c r="M11" s="9">
        <v>-140000</v>
      </c>
      <c r="N11" s="8"/>
      <c r="O11" s="9">
        <v>1342698826</v>
      </c>
      <c r="P11" s="8"/>
      <c r="Q11" s="9">
        <v>23575797</v>
      </c>
      <c r="R11" s="8"/>
      <c r="S11" s="11">
        <v>7358</v>
      </c>
      <c r="T11" s="8"/>
      <c r="U11" s="9">
        <v>348422298354</v>
      </c>
      <c r="V11" s="8"/>
      <c r="W11" s="9">
        <v>173338876583.112</v>
      </c>
      <c r="X11" s="8"/>
      <c r="Y11" s="8" t="s">
        <v>74</v>
      </c>
    </row>
    <row r="12" spans="1:25" ht="27.75" thickBot="1" x14ac:dyDescent="0.65">
      <c r="A12" s="13" t="s">
        <v>52</v>
      </c>
      <c r="B12" s="3"/>
      <c r="C12" s="12">
        <f>SUM(C11)</f>
        <v>22456339</v>
      </c>
      <c r="D12" s="8"/>
      <c r="E12" s="12">
        <f>SUM(E11)</f>
        <v>339473266301</v>
      </c>
      <c r="F12" s="8"/>
      <c r="G12" s="12">
        <f>SUM(G11)</f>
        <v>205117387018.953</v>
      </c>
      <c r="H12" s="8"/>
      <c r="I12" s="12">
        <f>SUM(I11)</f>
        <v>1259458</v>
      </c>
      <c r="J12" s="8"/>
      <c r="K12" s="12">
        <f>SUM(K11)</f>
        <v>11065416976</v>
      </c>
      <c r="L12" s="8"/>
      <c r="M12" s="12">
        <f>SUM(M11)</f>
        <v>-140000</v>
      </c>
      <c r="N12" s="8"/>
      <c r="O12" s="12">
        <f>SUM(O11)</f>
        <v>1342698826</v>
      </c>
      <c r="P12" s="8"/>
      <c r="Q12" s="12">
        <f>SUM(Q11)</f>
        <v>23575797</v>
      </c>
      <c r="R12" s="8"/>
      <c r="S12" s="13"/>
      <c r="T12" s="8"/>
      <c r="U12" s="12">
        <f>SUM(U11)</f>
        <v>348422298354</v>
      </c>
      <c r="V12" s="8"/>
      <c r="W12" s="12">
        <f>SUM(W11)</f>
        <v>173338876583.112</v>
      </c>
      <c r="X12" s="8"/>
      <c r="Y12" s="10" t="str">
        <f>Y11</f>
        <v>17.29%</v>
      </c>
    </row>
    <row r="13" spans="1:25" ht="19.5" thickTop="1" x14ac:dyDescent="0.45"/>
    <row r="18" spans="1:25" ht="33.75" customHeight="1" x14ac:dyDescent="0.65">
      <c r="A18" s="7" t="s">
        <v>65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20" spans="1:25" ht="27.75" x14ac:dyDescent="0.6">
      <c r="A20" s="66" t="s">
        <v>16</v>
      </c>
      <c r="B20" s="3"/>
      <c r="C20" s="67" t="s">
        <v>17</v>
      </c>
      <c r="D20" s="67" t="s">
        <v>17</v>
      </c>
      <c r="E20" s="67" t="s">
        <v>17</v>
      </c>
      <c r="F20" s="67" t="s">
        <v>17</v>
      </c>
      <c r="G20" s="67" t="s">
        <v>17</v>
      </c>
      <c r="H20" s="3" t="s">
        <v>17</v>
      </c>
      <c r="I20" s="67" t="s">
        <v>17</v>
      </c>
      <c r="J20" s="67"/>
      <c r="K20" s="67" t="s">
        <v>4</v>
      </c>
      <c r="L20" s="67"/>
      <c r="M20" s="67" t="s">
        <v>3</v>
      </c>
      <c r="N20" s="67" t="s">
        <v>3</v>
      </c>
      <c r="O20" s="67" t="s">
        <v>3</v>
      </c>
      <c r="P20" s="3"/>
      <c r="Q20" s="67" t="str">
        <f>Q8</f>
        <v>1400/09/30</v>
      </c>
      <c r="R20" s="67" t="s">
        <v>4</v>
      </c>
      <c r="S20" s="67" t="s">
        <v>4</v>
      </c>
    </row>
    <row r="21" spans="1:25" ht="27.75" x14ac:dyDescent="0.6">
      <c r="A21" s="66" t="s">
        <v>16</v>
      </c>
      <c r="B21" s="3"/>
      <c r="C21" s="66" t="s">
        <v>18</v>
      </c>
      <c r="D21" s="19"/>
      <c r="E21" s="66" t="s">
        <v>19</v>
      </c>
      <c r="F21" s="19"/>
      <c r="G21" s="66" t="s">
        <v>20</v>
      </c>
      <c r="H21" s="19"/>
      <c r="I21" s="66" t="s">
        <v>14</v>
      </c>
      <c r="J21" s="66"/>
      <c r="K21" s="66" t="s">
        <v>21</v>
      </c>
      <c r="L21" s="19"/>
      <c r="M21" s="66" t="s">
        <v>22</v>
      </c>
      <c r="N21" s="66"/>
      <c r="O21" s="66" t="s">
        <v>23</v>
      </c>
      <c r="P21" s="19"/>
      <c r="Q21" s="66" t="s">
        <v>21</v>
      </c>
      <c r="R21" s="19"/>
      <c r="S21" s="68" t="s">
        <v>15</v>
      </c>
    </row>
    <row r="22" spans="1:25" ht="27.75" x14ac:dyDescent="0.6">
      <c r="A22" s="67" t="s">
        <v>24</v>
      </c>
      <c r="B22" s="3"/>
      <c r="C22" s="67" t="s">
        <v>25</v>
      </c>
      <c r="D22" s="20"/>
      <c r="E22" s="67" t="s">
        <v>26</v>
      </c>
      <c r="F22" s="20"/>
      <c r="G22" s="67" t="s">
        <v>27</v>
      </c>
      <c r="H22" s="20"/>
      <c r="I22" s="50"/>
      <c r="J22" s="20"/>
      <c r="K22" s="50"/>
      <c r="L22" s="20"/>
      <c r="M22" s="50"/>
      <c r="N22" s="20"/>
      <c r="O22" s="50"/>
      <c r="P22" s="20"/>
      <c r="Q22" s="67">
        <v>86927477</v>
      </c>
      <c r="R22" s="20"/>
      <c r="S22" s="67" t="s">
        <v>58</v>
      </c>
    </row>
    <row r="23" spans="1:25" ht="27.75" x14ac:dyDescent="0.65">
      <c r="A23" s="17" t="s">
        <v>24</v>
      </c>
      <c r="B23" s="3"/>
      <c r="C23" s="9" t="s">
        <v>25</v>
      </c>
      <c r="D23" s="3"/>
      <c r="E23" s="4" t="s">
        <v>26</v>
      </c>
      <c r="F23" s="3"/>
      <c r="G23" s="4" t="s">
        <v>27</v>
      </c>
      <c r="H23" s="3"/>
      <c r="I23" s="4">
        <v>0</v>
      </c>
      <c r="J23" s="3"/>
      <c r="K23" s="9">
        <v>962708522</v>
      </c>
      <c r="L23" s="8"/>
      <c r="M23" s="9">
        <v>7852126</v>
      </c>
      <c r="N23" s="8"/>
      <c r="O23" s="9">
        <v>0</v>
      </c>
      <c r="P23" s="8"/>
      <c r="Q23" s="9">
        <v>970560648</v>
      </c>
      <c r="R23" s="8"/>
      <c r="S23" s="22" t="s">
        <v>75</v>
      </c>
    </row>
    <row r="24" spans="1:25" ht="27.75" x14ac:dyDescent="0.65">
      <c r="A24" s="17" t="s">
        <v>24</v>
      </c>
      <c r="B24" s="3"/>
      <c r="C24" s="9" t="s">
        <v>28</v>
      </c>
      <c r="D24" s="3"/>
      <c r="E24" s="4" t="s">
        <v>29</v>
      </c>
      <c r="F24" s="3"/>
      <c r="G24" s="4" t="s">
        <v>27</v>
      </c>
      <c r="H24" s="3"/>
      <c r="I24" s="4">
        <v>0</v>
      </c>
      <c r="J24" s="3"/>
      <c r="K24" s="9">
        <v>179385</v>
      </c>
      <c r="L24" s="8"/>
      <c r="M24" s="9">
        <v>0</v>
      </c>
      <c r="N24" s="8"/>
      <c r="O24" s="9">
        <v>0</v>
      </c>
      <c r="P24" s="8"/>
      <c r="Q24" s="9">
        <v>179385</v>
      </c>
      <c r="R24" s="8"/>
      <c r="S24" s="11" t="s">
        <v>30</v>
      </c>
    </row>
    <row r="25" spans="1:25" ht="27.75" thickBot="1" x14ac:dyDescent="0.65">
      <c r="A25" s="13" t="s">
        <v>52</v>
      </c>
      <c r="B25" s="3"/>
      <c r="J25" s="3"/>
      <c r="K25" s="28">
        <f>SUM(K22:K24)</f>
        <v>962887907</v>
      </c>
      <c r="L25" s="8"/>
      <c r="M25" s="28">
        <f>SUM(M22:M24)</f>
        <v>7852126</v>
      </c>
      <c r="N25" s="8"/>
      <c r="O25" s="28">
        <f>SUM(O22:O24)</f>
        <v>0</v>
      </c>
      <c r="P25" s="8"/>
      <c r="Q25" s="28">
        <f>SUM(Q22:Q24)</f>
        <v>1057667510</v>
      </c>
      <c r="R25" s="8"/>
      <c r="S25" s="16">
        <f>S24+S22</f>
        <v>1E-4</v>
      </c>
    </row>
    <row r="26" spans="1:25" ht="19.5" thickTop="1" x14ac:dyDescent="0.45"/>
    <row r="29" spans="1:25" ht="33.75" customHeight="1" x14ac:dyDescent="0.65">
      <c r="A29" s="7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</sheetData>
  <mergeCells count="32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20:A22"/>
    <mergeCell ref="C20:G20"/>
    <mergeCell ref="I20:O20"/>
    <mergeCell ref="Q20:S20"/>
    <mergeCell ref="C21:C22"/>
    <mergeCell ref="E21:E22"/>
    <mergeCell ref="G21:G22"/>
    <mergeCell ref="I21:K21"/>
    <mergeCell ref="M21:O21"/>
    <mergeCell ref="Q21:Q22"/>
    <mergeCell ref="S21:S22"/>
  </mergeCells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rightToLeft="1" view="pageBreakPreview" zoomScale="60" zoomScaleNormal="100" workbookViewId="0">
      <selection activeCell="A6" sqref="A6:S11"/>
    </sheetView>
  </sheetViews>
  <sheetFormatPr defaultRowHeight="18.75" x14ac:dyDescent="0.45"/>
  <cols>
    <col min="1" max="1" width="27.7109375" style="2" bestFit="1" customWidth="1"/>
    <col min="2" max="2" width="1" style="2" customWidth="1"/>
    <col min="3" max="3" width="36.85546875" style="2" bestFit="1" customWidth="1"/>
    <col min="4" max="4" width="1" style="2" customWidth="1"/>
    <col min="5" max="5" width="14" style="2" customWidth="1"/>
    <col min="6" max="6" width="1" style="2" customWidth="1"/>
    <col min="7" max="7" width="14.140625" style="2" customWidth="1"/>
    <col min="8" max="8" width="1.42578125" style="2" customWidth="1"/>
    <col min="9" max="9" width="11.5703125" style="2" customWidth="1"/>
    <col min="10" max="10" width="1.42578125" style="2" customWidth="1"/>
    <col min="11" max="11" width="22.42578125" style="2" bestFit="1" customWidth="1"/>
    <col min="12" max="12" width="1" style="2" customWidth="1"/>
    <col min="13" max="13" width="19.140625" style="2" customWidth="1"/>
    <col min="14" max="14" width="1" style="2" customWidth="1"/>
    <col min="15" max="15" width="22.42578125" style="2" bestFit="1" customWidth="1"/>
    <col min="16" max="16" width="1" style="2" customWidth="1"/>
    <col min="17" max="17" width="18" style="2" customWidth="1"/>
    <col min="18" max="18" width="1" style="2" customWidth="1"/>
    <col min="19" max="19" width="26.140625" style="2" bestFit="1" customWidth="1"/>
    <col min="20" max="20" width="11.140625" style="2" customWidth="1"/>
    <col min="21" max="21" width="9.140625" style="2" customWidth="1"/>
    <col min="22" max="16384" width="9.140625" style="2"/>
  </cols>
  <sheetData>
    <row r="1" spans="1:19" ht="27" x14ac:dyDescent="0.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7.75" x14ac:dyDescent="0.4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7.75" x14ac:dyDescent="0.4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27.75" x14ac:dyDescent="0.45">
      <c r="A4" s="69" t="str">
        <f>سهام!A4</f>
        <v>برای ماه منتهی به 1400/09/30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7" x14ac:dyDescent="0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7.75" x14ac:dyDescent="0.6">
      <c r="A6" s="66" t="s">
        <v>16</v>
      </c>
      <c r="B6" s="3"/>
      <c r="C6" s="67" t="s">
        <v>17</v>
      </c>
      <c r="D6" s="67" t="s">
        <v>17</v>
      </c>
      <c r="E6" s="67" t="s">
        <v>17</v>
      </c>
      <c r="F6" s="67" t="s">
        <v>17</v>
      </c>
      <c r="G6" s="67" t="s">
        <v>17</v>
      </c>
      <c r="H6" s="3" t="s">
        <v>17</v>
      </c>
      <c r="I6" s="67" t="s">
        <v>17</v>
      </c>
      <c r="J6" s="67"/>
      <c r="K6" s="67" t="s">
        <v>4</v>
      </c>
      <c r="L6" s="67"/>
      <c r="M6" s="67" t="s">
        <v>3</v>
      </c>
      <c r="N6" s="67" t="s">
        <v>3</v>
      </c>
      <c r="O6" s="67" t="s">
        <v>3</v>
      </c>
      <c r="P6" s="3"/>
      <c r="Q6" s="67" t="s">
        <v>59</v>
      </c>
      <c r="R6" s="67" t="s">
        <v>4</v>
      </c>
      <c r="S6" s="67" t="s">
        <v>4</v>
      </c>
    </row>
    <row r="7" spans="1:19" ht="27.75" x14ac:dyDescent="0.6">
      <c r="A7" s="66" t="s">
        <v>16</v>
      </c>
      <c r="B7" s="3"/>
      <c r="C7" s="66" t="s">
        <v>18</v>
      </c>
      <c r="D7" s="19"/>
      <c r="E7" s="66" t="s">
        <v>19</v>
      </c>
      <c r="F7" s="19"/>
      <c r="G7" s="66" t="s">
        <v>20</v>
      </c>
      <c r="H7" s="19"/>
      <c r="I7" s="66" t="s">
        <v>14</v>
      </c>
      <c r="J7" s="66"/>
      <c r="K7" s="66" t="s">
        <v>21</v>
      </c>
      <c r="L7" s="19"/>
      <c r="M7" s="66" t="s">
        <v>22</v>
      </c>
      <c r="N7" s="66"/>
      <c r="O7" s="66" t="s">
        <v>23</v>
      </c>
      <c r="P7" s="19"/>
      <c r="Q7" s="66" t="s">
        <v>21</v>
      </c>
      <c r="R7" s="19"/>
      <c r="S7" s="66" t="s">
        <v>15</v>
      </c>
    </row>
    <row r="8" spans="1:19" ht="27.75" x14ac:dyDescent="0.6">
      <c r="A8" s="67" t="s">
        <v>24</v>
      </c>
      <c r="B8" s="3"/>
      <c r="C8" s="67" t="s">
        <v>25</v>
      </c>
      <c r="D8" s="20"/>
      <c r="E8" s="67" t="s">
        <v>26</v>
      </c>
      <c r="F8" s="20"/>
      <c r="G8" s="67" t="s">
        <v>27</v>
      </c>
      <c r="H8" s="20"/>
      <c r="I8" s="6"/>
      <c r="J8" s="20"/>
      <c r="K8" s="6"/>
      <c r="L8" s="20"/>
      <c r="M8" s="6"/>
      <c r="N8" s="20"/>
      <c r="O8" s="6"/>
      <c r="P8" s="20"/>
      <c r="Q8" s="67">
        <v>86927477</v>
      </c>
      <c r="R8" s="20"/>
      <c r="S8" s="67" t="s">
        <v>58</v>
      </c>
    </row>
    <row r="9" spans="1:19" ht="27.75" x14ac:dyDescent="0.65">
      <c r="A9" s="17" t="s">
        <v>24</v>
      </c>
      <c r="B9" s="3"/>
      <c r="C9" s="9" t="s">
        <v>25</v>
      </c>
      <c r="D9" s="3"/>
      <c r="E9" s="4" t="s">
        <v>26</v>
      </c>
      <c r="F9" s="3"/>
      <c r="G9" s="4" t="s">
        <v>27</v>
      </c>
      <c r="H9" s="3"/>
      <c r="I9" s="4">
        <v>0</v>
      </c>
      <c r="J9" s="3"/>
      <c r="K9" s="9">
        <v>1031356148</v>
      </c>
      <c r="L9" s="8"/>
      <c r="M9" s="9">
        <v>8753246</v>
      </c>
      <c r="N9" s="8"/>
      <c r="O9" s="9">
        <v>420000</v>
      </c>
      <c r="P9" s="8"/>
      <c r="Q9" s="9">
        <v>1039689394</v>
      </c>
      <c r="R9" s="8"/>
      <c r="S9" s="11" t="s">
        <v>60</v>
      </c>
    </row>
    <row r="10" spans="1:19" ht="27.75" x14ac:dyDescent="0.65">
      <c r="A10" s="17" t="s">
        <v>24</v>
      </c>
      <c r="B10" s="3"/>
      <c r="C10" s="9" t="s">
        <v>28</v>
      </c>
      <c r="D10" s="3"/>
      <c r="E10" s="4" t="s">
        <v>29</v>
      </c>
      <c r="F10" s="3"/>
      <c r="G10" s="4" t="s">
        <v>27</v>
      </c>
      <c r="H10" s="3"/>
      <c r="I10" s="4">
        <v>0</v>
      </c>
      <c r="J10" s="3"/>
      <c r="K10" s="9">
        <v>190285</v>
      </c>
      <c r="L10" s="8"/>
      <c r="M10" s="9">
        <v>0</v>
      </c>
      <c r="N10" s="8"/>
      <c r="O10" s="9">
        <v>0</v>
      </c>
      <c r="P10" s="8"/>
      <c r="Q10" s="9">
        <v>190285</v>
      </c>
      <c r="R10" s="8"/>
      <c r="S10" s="11" t="s">
        <v>30</v>
      </c>
    </row>
    <row r="11" spans="1:19" ht="27.75" thickBot="1" x14ac:dyDescent="0.65">
      <c r="A11" s="13" t="s">
        <v>52</v>
      </c>
      <c r="B11" s="3"/>
      <c r="C11" s="5"/>
      <c r="D11" s="3"/>
      <c r="E11" s="5"/>
      <c r="F11" s="3"/>
      <c r="G11" s="5"/>
      <c r="H11" s="3"/>
      <c r="I11" s="5"/>
      <c r="J11" s="3"/>
      <c r="K11" s="12">
        <f>SUM(K8:K10)</f>
        <v>1031546433</v>
      </c>
      <c r="L11" s="8"/>
      <c r="M11" s="12">
        <f>SUM(M8:M10)</f>
        <v>8753246</v>
      </c>
      <c r="N11" s="8"/>
      <c r="O11" s="12">
        <f>SUM(O8:O10)</f>
        <v>420000</v>
      </c>
      <c r="P11" s="8"/>
      <c r="Q11" s="12">
        <f>SUM(Q8:Q10)</f>
        <v>1126807156</v>
      </c>
      <c r="R11" s="8"/>
      <c r="S11" s="13">
        <f>S10+S8</f>
        <v>1E-4</v>
      </c>
    </row>
    <row r="12" spans="1:19" ht="19.5" thickTop="1" x14ac:dyDescent="0.45"/>
  </sheetData>
  <mergeCells count="14">
    <mergeCell ref="A2:S2"/>
    <mergeCell ref="A3:S3"/>
    <mergeCell ref="A4:S4"/>
    <mergeCell ref="Q6:S6"/>
    <mergeCell ref="Q7:Q8"/>
    <mergeCell ref="S7:S8"/>
    <mergeCell ref="A6:A8"/>
    <mergeCell ref="C6:G6"/>
    <mergeCell ref="I6:O6"/>
    <mergeCell ref="C7:C8"/>
    <mergeCell ref="E7:E8"/>
    <mergeCell ref="G7:G8"/>
    <mergeCell ref="I7:K7"/>
    <mergeCell ref="M7:O7"/>
  </mergeCells>
  <printOptions horizont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rightToLeft="1" view="pageBreakPreview" topLeftCell="A13" zoomScale="60" zoomScaleNormal="100" workbookViewId="0">
      <selection activeCell="C33" sqref="C33:Q33"/>
    </sheetView>
  </sheetViews>
  <sheetFormatPr defaultRowHeight="18.75" x14ac:dyDescent="0.45"/>
  <cols>
    <col min="1" max="1" width="39.1406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34.42578125" style="2" customWidth="1"/>
    <col min="6" max="6" width="1" style="2" customWidth="1"/>
    <col min="7" max="7" width="27.7109375" style="2" customWidth="1"/>
    <col min="8" max="8" width="1" style="2" customWidth="1"/>
    <col min="9" max="9" width="27.7109375" style="2" customWidth="1"/>
    <col min="10" max="10" width="1" style="2" customWidth="1"/>
    <col min="11" max="11" width="25" style="2" bestFit="1" customWidth="1"/>
    <col min="12" max="12" width="0.85546875" style="2" customWidth="1"/>
    <col min="13" max="13" width="29" style="2" customWidth="1"/>
    <col min="14" max="14" width="1" style="2" customWidth="1"/>
    <col min="15" max="15" width="26.85546875" style="2" customWidth="1"/>
    <col min="16" max="16" width="1" style="2" customWidth="1"/>
    <col min="17" max="17" width="38.7109375" style="2" bestFit="1" customWidth="1"/>
    <col min="18" max="18" width="1" style="2" customWidth="1"/>
    <col min="19" max="19" width="29.140625" style="2" customWidth="1"/>
    <col min="20" max="20" width="1" style="2" customWidth="1"/>
    <col min="21" max="21" width="9.140625" style="2" customWidth="1"/>
    <col min="22" max="16384" width="9.140625" style="2"/>
  </cols>
  <sheetData>
    <row r="1" spans="1:25" ht="27" x14ac:dyDescent="0.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5" ht="29.25" customHeight="1" x14ac:dyDescent="0.4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5" ht="29.25" customHeight="1" x14ac:dyDescent="0.45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25" ht="29.25" customHeight="1" x14ac:dyDescent="0.45">
      <c r="A4" s="69" t="str">
        <f>سهام!A4</f>
        <v>برای ماه منتهی به 1400/09/30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5" ht="27" x14ac:dyDescent="0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5" ht="27" x14ac:dyDescent="0.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5" ht="27" x14ac:dyDescent="0.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5" s="1" customFormat="1" ht="36.75" customHeight="1" x14ac:dyDescent="0.65">
      <c r="A8" s="55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27" x14ac:dyDescent="0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5" ht="27.75" x14ac:dyDescent="0.6">
      <c r="A10" s="66" t="s">
        <v>2</v>
      </c>
      <c r="B10" s="3"/>
      <c r="C10" s="67" t="s">
        <v>37</v>
      </c>
      <c r="D10" s="67" t="s">
        <v>37</v>
      </c>
      <c r="E10" s="67" t="s">
        <v>37</v>
      </c>
      <c r="F10" s="67" t="s">
        <v>37</v>
      </c>
      <c r="G10" s="67" t="s">
        <v>37</v>
      </c>
      <c r="H10" s="3"/>
      <c r="I10" s="67" t="s">
        <v>32</v>
      </c>
      <c r="J10" s="67" t="s">
        <v>32</v>
      </c>
      <c r="K10" s="67" t="s">
        <v>32</v>
      </c>
      <c r="L10" s="67" t="s">
        <v>32</v>
      </c>
      <c r="M10" s="67" t="s">
        <v>32</v>
      </c>
      <c r="N10" s="67"/>
      <c r="O10" s="67" t="s">
        <v>33</v>
      </c>
      <c r="P10" s="3" t="s">
        <v>33</v>
      </c>
      <c r="Q10" s="67" t="s">
        <v>33</v>
      </c>
      <c r="R10" s="67" t="s">
        <v>33</v>
      </c>
      <c r="S10" s="67" t="s">
        <v>33</v>
      </c>
    </row>
    <row r="11" spans="1:25" ht="27.75" x14ac:dyDescent="0.6">
      <c r="A11" s="66" t="s">
        <v>2</v>
      </c>
      <c r="B11" s="3"/>
      <c r="C11" s="68" t="s">
        <v>38</v>
      </c>
      <c r="D11" s="8"/>
      <c r="E11" s="68" t="s">
        <v>39</v>
      </c>
      <c r="F11" s="8"/>
      <c r="G11" s="68" t="s">
        <v>40</v>
      </c>
      <c r="H11" s="8"/>
      <c r="I11" s="68" t="s">
        <v>41</v>
      </c>
      <c r="J11" s="56"/>
      <c r="K11" s="68" t="s">
        <v>35</v>
      </c>
      <c r="L11" s="8"/>
      <c r="M11" s="68" t="s">
        <v>42</v>
      </c>
      <c r="N11" s="68"/>
      <c r="O11" s="68"/>
      <c r="P11" s="8"/>
      <c r="Q11" s="68" t="s">
        <v>35</v>
      </c>
      <c r="R11" s="8"/>
      <c r="S11" s="68" t="s">
        <v>42</v>
      </c>
    </row>
    <row r="12" spans="1:25" ht="27" customHeight="1" x14ac:dyDescent="0.6">
      <c r="A12" s="67" t="s">
        <v>13</v>
      </c>
      <c r="B12" s="3"/>
      <c r="C12" s="67" t="s">
        <v>43</v>
      </c>
      <c r="D12" s="8"/>
      <c r="E12" s="67">
        <v>9436966</v>
      </c>
      <c r="F12" s="8"/>
      <c r="G12" s="67">
        <v>100</v>
      </c>
      <c r="H12" s="8"/>
      <c r="I12" s="67"/>
      <c r="J12" s="8"/>
      <c r="K12" s="67"/>
      <c r="L12" s="8"/>
      <c r="M12" s="67"/>
      <c r="N12" s="67"/>
      <c r="O12" s="67"/>
      <c r="P12" s="8"/>
      <c r="Q12" s="67">
        <v>53071496</v>
      </c>
      <c r="R12" s="8"/>
      <c r="S12" s="67">
        <v>890625104</v>
      </c>
    </row>
    <row r="13" spans="1:25" ht="28.5" thickBot="1" x14ac:dyDescent="0.7">
      <c r="A13" s="18" t="s">
        <v>13</v>
      </c>
      <c r="B13" s="3"/>
      <c r="C13" s="12" t="s">
        <v>43</v>
      </c>
      <c r="D13" s="8"/>
      <c r="E13" s="12">
        <v>9436966</v>
      </c>
      <c r="F13" s="8"/>
      <c r="G13" s="12">
        <v>100</v>
      </c>
      <c r="H13" s="8"/>
      <c r="I13" s="15">
        <v>7852126</v>
      </c>
      <c r="J13" s="16"/>
      <c r="K13" s="15">
        <v>0</v>
      </c>
      <c r="L13" s="16"/>
      <c r="M13" s="15">
        <v>7852126</v>
      </c>
      <c r="N13" s="8"/>
      <c r="O13" s="12">
        <v>7852126</v>
      </c>
      <c r="P13" s="8"/>
      <c r="Q13" s="12">
        <v>0</v>
      </c>
      <c r="R13" s="8"/>
      <c r="S13" s="12">
        <v>7852126</v>
      </c>
    </row>
    <row r="14" spans="1:25" ht="28.5" thickTop="1" x14ac:dyDescent="0.65">
      <c r="A14" s="21" t="s">
        <v>52</v>
      </c>
      <c r="B14" s="3"/>
      <c r="C14" s="22"/>
      <c r="D14" s="8"/>
      <c r="E14" s="22">
        <f>E13</f>
        <v>9436966</v>
      </c>
      <c r="F14" s="8"/>
      <c r="G14" s="22"/>
      <c r="H14" s="8"/>
      <c r="I14" s="22">
        <f>I13</f>
        <v>7852126</v>
      </c>
      <c r="J14" s="14"/>
      <c r="K14" s="22">
        <f>K13</f>
        <v>0</v>
      </c>
      <c r="L14" s="14"/>
      <c r="M14" s="22">
        <f>M13</f>
        <v>7852126</v>
      </c>
      <c r="N14" s="8"/>
      <c r="O14" s="22">
        <f>O13</f>
        <v>7852126</v>
      </c>
      <c r="P14" s="8"/>
      <c r="Q14" s="22">
        <f>Q13</f>
        <v>0</v>
      </c>
      <c r="R14" s="8"/>
      <c r="S14" s="22">
        <f>S13</f>
        <v>7852126</v>
      </c>
    </row>
    <row r="19" spans="1:25" s="1" customFormat="1" ht="36.75" customHeight="1" x14ac:dyDescent="0.65">
      <c r="A19" s="55" t="s">
        <v>62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1" spans="1:25" ht="27.75" x14ac:dyDescent="0.6">
      <c r="A21" s="66" t="s">
        <v>2</v>
      </c>
      <c r="B21" s="8"/>
      <c r="C21" s="67" t="s">
        <v>32</v>
      </c>
      <c r="D21" s="67" t="s">
        <v>32</v>
      </c>
      <c r="E21" s="67" t="s">
        <v>32</v>
      </c>
      <c r="F21" s="67" t="s">
        <v>32</v>
      </c>
      <c r="G21" s="67" t="s">
        <v>32</v>
      </c>
      <c r="H21" s="8" t="s">
        <v>32</v>
      </c>
      <c r="I21" s="67" t="s">
        <v>32</v>
      </c>
      <c r="J21" s="67"/>
      <c r="K21" s="67" t="s">
        <v>33</v>
      </c>
      <c r="L21" s="67" t="s">
        <v>33</v>
      </c>
      <c r="M21" s="67" t="s">
        <v>33</v>
      </c>
      <c r="N21" s="67" t="s">
        <v>33</v>
      </c>
      <c r="O21" s="67" t="s">
        <v>33</v>
      </c>
      <c r="P21" s="8" t="s">
        <v>33</v>
      </c>
      <c r="Q21" s="50" t="s">
        <v>33</v>
      </c>
    </row>
    <row r="22" spans="1:25" ht="27.75" x14ac:dyDescent="0.6">
      <c r="A22" s="66" t="s">
        <v>2</v>
      </c>
      <c r="B22" s="8"/>
      <c r="C22" s="68" t="s">
        <v>5</v>
      </c>
      <c r="D22" s="8"/>
      <c r="E22" s="68" t="s">
        <v>44</v>
      </c>
      <c r="F22" s="8"/>
      <c r="G22" s="68" t="s">
        <v>45</v>
      </c>
      <c r="H22" s="8"/>
      <c r="I22" s="68" t="s">
        <v>46</v>
      </c>
      <c r="J22" s="23"/>
      <c r="K22" s="68" t="s">
        <v>5</v>
      </c>
      <c r="L22" s="8"/>
      <c r="M22" s="68" t="s">
        <v>44</v>
      </c>
      <c r="N22" s="24"/>
      <c r="O22" s="68" t="s">
        <v>45</v>
      </c>
      <c r="P22" s="8"/>
      <c r="Q22" s="68" t="s">
        <v>46</v>
      </c>
    </row>
    <row r="23" spans="1:25" ht="27" x14ac:dyDescent="0.6">
      <c r="A23" s="67" t="s">
        <v>13</v>
      </c>
      <c r="B23" s="8"/>
      <c r="C23" s="67">
        <v>22058141</v>
      </c>
      <c r="D23" s="8"/>
      <c r="E23" s="67">
        <v>287000767479</v>
      </c>
      <c r="F23" s="8"/>
      <c r="G23" s="67">
        <v>347667778112</v>
      </c>
      <c r="H23" s="8"/>
      <c r="I23" s="67"/>
      <c r="J23" s="8"/>
      <c r="K23" s="67"/>
      <c r="L23" s="8"/>
      <c r="M23" s="67"/>
      <c r="N23" s="8"/>
      <c r="O23" s="67"/>
      <c r="P23" s="8"/>
      <c r="Q23" s="67">
        <v>-101666922175</v>
      </c>
    </row>
    <row r="24" spans="1:25" ht="28.5" thickBot="1" x14ac:dyDescent="0.7">
      <c r="A24" s="18" t="s">
        <v>13</v>
      </c>
      <c r="B24" s="8"/>
      <c r="C24" s="28">
        <v>23575797</v>
      </c>
      <c r="D24" s="8"/>
      <c r="E24" s="28">
        <v>173338876583</v>
      </c>
      <c r="F24" s="8"/>
      <c r="G24" s="28">
        <v>214904036587</v>
      </c>
      <c r="H24" s="8"/>
      <c r="I24" s="28">
        <v>-41565160003</v>
      </c>
      <c r="J24" s="8"/>
      <c r="K24" s="28">
        <v>23575797</v>
      </c>
      <c r="L24" s="8"/>
      <c r="M24" s="28">
        <v>173338876583</v>
      </c>
      <c r="N24" s="8"/>
      <c r="O24" s="28">
        <v>214904036587</v>
      </c>
      <c r="P24" s="8"/>
      <c r="Q24" s="64">
        <v>-41565160003</v>
      </c>
    </row>
    <row r="25" spans="1:25" ht="29.25" thickTop="1" thickBot="1" x14ac:dyDescent="0.7">
      <c r="A25" s="21" t="s">
        <v>52</v>
      </c>
      <c r="B25" s="8"/>
      <c r="C25" s="28">
        <f>C24</f>
        <v>23575797</v>
      </c>
      <c r="D25" s="8">
        <f t="shared" ref="D25:Q25" si="0">D24</f>
        <v>0</v>
      </c>
      <c r="E25" s="28">
        <f t="shared" si="0"/>
        <v>173338876583</v>
      </c>
      <c r="F25" s="8">
        <f t="shared" si="0"/>
        <v>0</v>
      </c>
      <c r="G25" s="28">
        <f t="shared" si="0"/>
        <v>214904036587</v>
      </c>
      <c r="H25" s="8">
        <f t="shared" si="0"/>
        <v>0</v>
      </c>
      <c r="I25" s="28">
        <f t="shared" si="0"/>
        <v>-41565160003</v>
      </c>
      <c r="J25" s="8">
        <f t="shared" si="0"/>
        <v>0</v>
      </c>
      <c r="K25" s="28">
        <f t="shared" si="0"/>
        <v>23575797</v>
      </c>
      <c r="L25" s="8">
        <f t="shared" si="0"/>
        <v>0</v>
      </c>
      <c r="M25" s="28">
        <f t="shared" si="0"/>
        <v>173338876583</v>
      </c>
      <c r="N25" s="8">
        <f t="shared" si="0"/>
        <v>0</v>
      </c>
      <c r="O25" s="28">
        <f t="shared" si="0"/>
        <v>214904036587</v>
      </c>
      <c r="P25" s="8">
        <f t="shared" si="0"/>
        <v>0</v>
      </c>
      <c r="Q25" s="65">
        <f t="shared" si="0"/>
        <v>-41565160003</v>
      </c>
    </row>
    <row r="26" spans="1:25" ht="19.5" thickTop="1" x14ac:dyDescent="0.45"/>
    <row r="29" spans="1:25" s="1" customFormat="1" ht="36.75" customHeight="1" x14ac:dyDescent="0.65">
      <c r="A29" s="55" t="s">
        <v>63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27.75" x14ac:dyDescent="0.6">
      <c r="A30" s="66" t="s">
        <v>2</v>
      </c>
      <c r="B30" s="3"/>
      <c r="C30" s="67" t="s">
        <v>32</v>
      </c>
      <c r="D30" s="67" t="s">
        <v>32</v>
      </c>
      <c r="E30" s="67" t="s">
        <v>32</v>
      </c>
      <c r="F30" s="67" t="s">
        <v>32</v>
      </c>
      <c r="G30" s="67" t="s">
        <v>32</v>
      </c>
      <c r="H30" s="3" t="s">
        <v>32</v>
      </c>
      <c r="I30" s="67" t="s">
        <v>32</v>
      </c>
      <c r="J30" s="67"/>
      <c r="K30" s="67" t="s">
        <v>33</v>
      </c>
      <c r="L30" s="67" t="s">
        <v>33</v>
      </c>
      <c r="M30" s="67" t="s">
        <v>33</v>
      </c>
      <c r="N30" s="67" t="s">
        <v>33</v>
      </c>
      <c r="O30" s="67" t="s">
        <v>33</v>
      </c>
      <c r="P30" s="3" t="s">
        <v>33</v>
      </c>
      <c r="Q30" s="50" t="s">
        <v>33</v>
      </c>
    </row>
    <row r="31" spans="1:25" ht="27.75" x14ac:dyDescent="0.6">
      <c r="A31" s="66" t="s">
        <v>2</v>
      </c>
      <c r="B31" s="3"/>
      <c r="C31" s="66" t="s">
        <v>5</v>
      </c>
      <c r="D31" s="19"/>
      <c r="E31" s="66" t="s">
        <v>44</v>
      </c>
      <c r="F31" s="19"/>
      <c r="G31" s="66" t="s">
        <v>45</v>
      </c>
      <c r="H31" s="19"/>
      <c r="I31" s="68" t="s">
        <v>47</v>
      </c>
      <c r="J31" s="29"/>
      <c r="K31" s="68" t="s">
        <v>5</v>
      </c>
      <c r="L31" s="19"/>
      <c r="M31" s="68" t="s">
        <v>44</v>
      </c>
      <c r="N31" s="29"/>
      <c r="O31" s="68" t="s">
        <v>45</v>
      </c>
      <c r="P31" s="19"/>
      <c r="Q31" s="66" t="s">
        <v>47</v>
      </c>
    </row>
    <row r="32" spans="1:25" ht="27" x14ac:dyDescent="0.6">
      <c r="A32" s="67" t="s">
        <v>13</v>
      </c>
      <c r="B32" s="3"/>
      <c r="C32" s="67">
        <v>594</v>
      </c>
      <c r="D32" s="20"/>
      <c r="E32" s="67">
        <v>9451669</v>
      </c>
      <c r="F32" s="20"/>
      <c r="G32" s="67">
        <v>11077685</v>
      </c>
      <c r="H32" s="20"/>
      <c r="I32" s="67"/>
      <c r="J32" s="20"/>
      <c r="K32" s="67"/>
      <c r="L32" s="20"/>
      <c r="M32" s="67"/>
      <c r="N32" s="20"/>
      <c r="O32" s="67"/>
      <c r="P32" s="20"/>
      <c r="Q32" s="67">
        <v>-58477528530</v>
      </c>
    </row>
    <row r="33" spans="1:17" ht="27.75" x14ac:dyDescent="0.65">
      <c r="A33" s="7" t="s">
        <v>13</v>
      </c>
      <c r="B33" s="7"/>
      <c r="C33" s="74">
        <v>140000</v>
      </c>
      <c r="D33" s="74"/>
      <c r="E33" s="74">
        <v>1342698826</v>
      </c>
      <c r="F33" s="74"/>
      <c r="G33" s="74">
        <v>1278767407</v>
      </c>
      <c r="H33" s="74"/>
      <c r="I33" s="75">
        <v>63931419</v>
      </c>
      <c r="J33" s="74"/>
      <c r="K33" s="75">
        <v>140000</v>
      </c>
      <c r="L33" s="75"/>
      <c r="M33" s="75">
        <v>1342698826</v>
      </c>
      <c r="N33" s="75"/>
      <c r="O33" s="75">
        <v>1278767407</v>
      </c>
      <c r="P33" s="75"/>
      <c r="Q33" s="76">
        <v>63931419</v>
      </c>
    </row>
    <row r="34" spans="1:17" ht="28.5" thickBot="1" x14ac:dyDescent="0.7">
      <c r="A34" s="21" t="s">
        <v>52</v>
      </c>
      <c r="B34" s="8"/>
      <c r="C34" s="28">
        <f>SUM(C33:C33)</f>
        <v>140000</v>
      </c>
      <c r="D34" s="8"/>
      <c r="E34" s="28">
        <f>SUM(E33:E33)</f>
        <v>1342698826</v>
      </c>
      <c r="F34" s="8">
        <f>SUM(F33:F33)</f>
        <v>0</v>
      </c>
      <c r="G34" s="28">
        <f>SUM(G33:G33)</f>
        <v>1278767407</v>
      </c>
      <c r="H34" s="8">
        <f>SUM(H33:H33)</f>
        <v>0</v>
      </c>
      <c r="I34" s="28">
        <f>SUM(I33:I33)</f>
        <v>63931419</v>
      </c>
      <c r="J34" s="8">
        <f>SUM(J33:J33)</f>
        <v>0</v>
      </c>
      <c r="K34" s="28">
        <f>SUM(K33:K33)</f>
        <v>140000</v>
      </c>
      <c r="L34" s="8">
        <f>SUM(L33:L33)</f>
        <v>0</v>
      </c>
      <c r="M34" s="28">
        <f>SUM(M33:M33)</f>
        <v>1342698826</v>
      </c>
      <c r="N34" s="8">
        <f>SUM(N33:N33)</f>
        <v>0</v>
      </c>
      <c r="O34" s="28">
        <f>SUM(O33:O33)</f>
        <v>1278767407</v>
      </c>
      <c r="P34" s="8">
        <f>SUM(P33:P33)</f>
        <v>0</v>
      </c>
      <c r="Q34" s="65">
        <f>SUM(Q33:Q33)</f>
        <v>63931419</v>
      </c>
    </row>
    <row r="35" spans="1:17" ht="19.5" thickTop="1" x14ac:dyDescent="0.45"/>
  </sheetData>
  <mergeCells count="37">
    <mergeCell ref="Q22:Q23"/>
    <mergeCell ref="O22:O23"/>
    <mergeCell ref="A2:S2"/>
    <mergeCell ref="A3:S3"/>
    <mergeCell ref="A4:S4"/>
    <mergeCell ref="C10:G10"/>
    <mergeCell ref="A10:A12"/>
    <mergeCell ref="I10:O10"/>
    <mergeCell ref="Q10:S10"/>
    <mergeCell ref="C11:C12"/>
    <mergeCell ref="E11:E12"/>
    <mergeCell ref="G11:G12"/>
    <mergeCell ref="Q11:Q12"/>
    <mergeCell ref="S11:S12"/>
    <mergeCell ref="E22:E23"/>
    <mergeCell ref="M11:O12"/>
    <mergeCell ref="O31:O32"/>
    <mergeCell ref="G22:G23"/>
    <mergeCell ref="I22:I23"/>
    <mergeCell ref="K22:K23"/>
    <mergeCell ref="M22:M23"/>
    <mergeCell ref="I11:I12"/>
    <mergeCell ref="K11:K12"/>
    <mergeCell ref="Q31:Q32"/>
    <mergeCell ref="A21:A23"/>
    <mergeCell ref="C21:G21"/>
    <mergeCell ref="I21:O21"/>
    <mergeCell ref="C22:C23"/>
    <mergeCell ref="A30:A32"/>
    <mergeCell ref="C30:G30"/>
    <mergeCell ref="I30:O30"/>
    <mergeCell ref="C31:C32"/>
    <mergeCell ref="E31:E32"/>
    <mergeCell ref="G31:G32"/>
    <mergeCell ref="I31:I32"/>
    <mergeCell ref="K31:K32"/>
    <mergeCell ref="M31:M32"/>
  </mergeCells>
  <printOptions horizontalCentered="1"/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topLeftCell="A10" zoomScale="60" zoomScaleNormal="100" workbookViewId="0">
      <selection activeCell="I25" sqref="I25"/>
    </sheetView>
  </sheetViews>
  <sheetFormatPr defaultRowHeight="21" x14ac:dyDescent="0.55000000000000004"/>
  <cols>
    <col min="1" max="1" width="27.7109375" style="32" bestFit="1" customWidth="1"/>
    <col min="2" max="2" width="1" style="32" customWidth="1"/>
    <col min="3" max="3" width="24.7109375" style="32" customWidth="1"/>
    <col min="4" max="4" width="1" style="32" customWidth="1"/>
    <col min="5" max="5" width="32.7109375" style="32" bestFit="1" customWidth="1"/>
    <col min="6" max="6" width="1" style="32" customWidth="1"/>
    <col min="7" max="7" width="30.85546875" style="32" bestFit="1" customWidth="1"/>
    <col min="8" max="8" width="1" style="32" customWidth="1"/>
    <col min="9" max="9" width="40.140625" style="32" bestFit="1" customWidth="1"/>
    <col min="10" max="10" width="1" style="32" customWidth="1"/>
    <col min="11" max="11" width="24.85546875" style="32" bestFit="1" customWidth="1"/>
    <col min="12" max="12" width="1" style="32" customWidth="1"/>
    <col min="13" max="13" width="27" style="32" bestFit="1" customWidth="1"/>
    <col min="14" max="14" width="1" style="32" customWidth="1"/>
    <col min="15" max="15" width="34.7109375" style="32" bestFit="1" customWidth="1"/>
    <col min="16" max="16" width="1" style="32" customWidth="1"/>
    <col min="17" max="17" width="37.7109375" style="32" bestFit="1" customWidth="1"/>
    <col min="18" max="18" width="35.7109375" style="32" customWidth="1"/>
    <col min="19" max="19" width="1" style="32" customWidth="1"/>
    <col min="20" max="20" width="9.140625" style="32" customWidth="1"/>
    <col min="21" max="16384" width="9.140625" style="32"/>
  </cols>
  <sheetData>
    <row r="1" spans="1:24" ht="27" x14ac:dyDescent="0.6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4" ht="27.75" x14ac:dyDescent="0.55000000000000004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7"/>
    </row>
    <row r="3" spans="1:24" ht="27.75" x14ac:dyDescent="0.55000000000000004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57"/>
    </row>
    <row r="4" spans="1:24" ht="27.75" x14ac:dyDescent="0.55000000000000004">
      <c r="A4" s="73" t="str">
        <f>سهام!A4</f>
        <v>برای ماه منتهی به 1400/09/30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57"/>
    </row>
    <row r="5" spans="1:24" ht="27.75" x14ac:dyDescent="0.5500000000000000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24" s="1" customFormat="1" ht="36.75" customHeight="1" x14ac:dyDescent="0.65">
      <c r="A6" s="55" t="s">
        <v>66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27.75" x14ac:dyDescent="0.6">
      <c r="A7" s="70" t="s">
        <v>2</v>
      </c>
      <c r="B7" s="31"/>
      <c r="C7" s="71" t="s">
        <v>32</v>
      </c>
      <c r="D7" s="71" t="s">
        <v>32</v>
      </c>
      <c r="E7" s="71" t="s">
        <v>32</v>
      </c>
      <c r="F7" s="71" t="s">
        <v>32</v>
      </c>
      <c r="G7" s="71" t="s">
        <v>32</v>
      </c>
      <c r="H7" s="34" t="s">
        <v>32</v>
      </c>
      <c r="I7" s="71" t="s">
        <v>32</v>
      </c>
      <c r="J7" s="71" t="s">
        <v>32</v>
      </c>
      <c r="K7" s="71" t="s">
        <v>32</v>
      </c>
      <c r="L7" s="71"/>
      <c r="M7" s="71" t="s">
        <v>33</v>
      </c>
      <c r="N7" s="71" t="s">
        <v>33</v>
      </c>
      <c r="O7" s="71" t="s">
        <v>33</v>
      </c>
      <c r="P7" s="34" t="s">
        <v>33</v>
      </c>
      <c r="Q7" s="33" t="s">
        <v>33</v>
      </c>
      <c r="R7" s="54" t="s">
        <v>33</v>
      </c>
    </row>
    <row r="8" spans="1:24" ht="27.75" x14ac:dyDescent="0.6">
      <c r="A8" s="70" t="s">
        <v>2</v>
      </c>
      <c r="B8" s="31"/>
      <c r="C8" s="72" t="s">
        <v>48</v>
      </c>
      <c r="D8" s="34"/>
      <c r="E8" s="72" t="s">
        <v>49</v>
      </c>
      <c r="F8" s="34"/>
      <c r="G8" s="72" t="s">
        <v>50</v>
      </c>
      <c r="H8" s="34"/>
      <c r="I8" s="72" t="s">
        <v>21</v>
      </c>
      <c r="J8" s="35"/>
      <c r="K8" s="72" t="s">
        <v>51</v>
      </c>
      <c r="L8" s="34"/>
      <c r="M8" s="72" t="s">
        <v>48</v>
      </c>
      <c r="N8" s="35"/>
      <c r="O8" s="72" t="s">
        <v>49</v>
      </c>
      <c r="P8" s="34"/>
      <c r="Q8" s="72" t="s">
        <v>50</v>
      </c>
      <c r="R8" s="70" t="s">
        <v>51</v>
      </c>
    </row>
    <row r="9" spans="1:24" ht="27.75" customHeight="1" x14ac:dyDescent="0.6">
      <c r="A9" s="71" t="s">
        <v>13</v>
      </c>
      <c r="B9" s="31"/>
      <c r="C9" s="71">
        <v>0</v>
      </c>
      <c r="D9" s="34"/>
      <c r="E9" s="71">
        <v>-60667010632</v>
      </c>
      <c r="F9" s="34"/>
      <c r="G9" s="71">
        <v>-1626016</v>
      </c>
      <c r="H9" s="34"/>
      <c r="I9" s="71"/>
      <c r="J9" s="34"/>
      <c r="K9" s="71"/>
      <c r="L9" s="34"/>
      <c r="M9" s="71"/>
      <c r="N9" s="34"/>
      <c r="O9" s="71"/>
      <c r="P9" s="34"/>
      <c r="Q9" s="71"/>
      <c r="R9" s="71"/>
    </row>
    <row r="10" spans="1:24" ht="31.5" x14ac:dyDescent="0.65">
      <c r="A10" s="36" t="s">
        <v>13</v>
      </c>
      <c r="B10" s="31"/>
      <c r="C10" s="36">
        <v>0</v>
      </c>
      <c r="D10" s="34"/>
      <c r="E10" s="36">
        <v>-41565160003</v>
      </c>
      <c r="F10" s="34"/>
      <c r="G10" s="36">
        <v>63931419</v>
      </c>
      <c r="H10" s="34"/>
      <c r="I10" s="63">
        <v>-41501228584</v>
      </c>
      <c r="J10" s="34"/>
      <c r="K10" s="36" t="s">
        <v>76</v>
      </c>
      <c r="L10" s="34"/>
      <c r="M10" s="37">
        <v>0</v>
      </c>
      <c r="N10" s="34"/>
      <c r="O10" s="38">
        <v>-41565160003</v>
      </c>
      <c r="P10" s="34"/>
      <c r="Q10" s="36">
        <v>63931419</v>
      </c>
      <c r="R10" s="59">
        <v>1</v>
      </c>
      <c r="S10" s="32">
        <v>-41501228584</v>
      </c>
      <c r="U10" s="32" t="s">
        <v>76</v>
      </c>
    </row>
    <row r="11" spans="1:24" ht="28.5" thickBot="1" x14ac:dyDescent="0.7">
      <c r="A11" s="39" t="s">
        <v>52</v>
      </c>
      <c r="B11" s="31"/>
      <c r="C11" s="34"/>
      <c r="D11" s="34"/>
      <c r="E11" s="39">
        <f>E10</f>
        <v>-41565160003</v>
      </c>
      <c r="F11" s="39">
        <f t="shared" ref="F11:R11" si="0">F10</f>
        <v>0</v>
      </c>
      <c r="G11" s="39">
        <f t="shared" si="0"/>
        <v>63931419</v>
      </c>
      <c r="H11" s="39">
        <f t="shared" si="0"/>
        <v>0</v>
      </c>
      <c r="I11" s="58">
        <f t="shared" si="0"/>
        <v>-41501228584</v>
      </c>
      <c r="J11" s="39">
        <f t="shared" si="0"/>
        <v>0</v>
      </c>
      <c r="K11" s="39" t="str">
        <f t="shared" si="0"/>
        <v>100.02%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-41565160003</v>
      </c>
      <c r="P11" s="39">
        <f t="shared" si="0"/>
        <v>0</v>
      </c>
      <c r="Q11" s="39">
        <f t="shared" si="0"/>
        <v>63931419</v>
      </c>
      <c r="R11" s="58">
        <f t="shared" si="0"/>
        <v>1</v>
      </c>
    </row>
    <row r="12" spans="1:24" ht="21.75" thickTop="1" x14ac:dyDescent="0.55000000000000004"/>
    <row r="21" spans="1:24" s="1" customFormat="1" ht="36.75" customHeight="1" x14ac:dyDescent="0.65">
      <c r="A21" s="55" t="s">
        <v>67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ht="27.75" x14ac:dyDescent="0.6">
      <c r="A22" s="29" t="s">
        <v>53</v>
      </c>
      <c r="B22" s="8" t="s">
        <v>53</v>
      </c>
      <c r="C22" s="67" t="s">
        <v>53</v>
      </c>
      <c r="D22" s="67"/>
      <c r="E22" s="67" t="s">
        <v>32</v>
      </c>
      <c r="F22" s="67" t="s">
        <v>32</v>
      </c>
      <c r="G22" s="67" t="s">
        <v>32</v>
      </c>
      <c r="H22" s="8"/>
      <c r="I22" s="67" t="s">
        <v>33</v>
      </c>
      <c r="J22" s="67" t="s">
        <v>33</v>
      </c>
    </row>
    <row r="23" spans="1:24" ht="27.75" x14ac:dyDescent="0.6">
      <c r="A23" s="29" t="s">
        <v>54</v>
      </c>
      <c r="B23" s="8"/>
      <c r="C23" s="40" t="s">
        <v>18</v>
      </c>
      <c r="D23" s="8"/>
      <c r="E23" s="40" t="s">
        <v>55</v>
      </c>
      <c r="F23" s="8"/>
      <c r="G23" s="40" t="s">
        <v>56</v>
      </c>
      <c r="H23" s="8"/>
      <c r="I23" s="24" t="s">
        <v>55</v>
      </c>
      <c r="J23" s="24"/>
    </row>
    <row r="24" spans="1:24" ht="27.75" x14ac:dyDescent="0.6">
      <c r="A24" s="30" t="s">
        <v>24</v>
      </c>
      <c r="B24" s="8"/>
      <c r="C24" s="30" t="s">
        <v>25</v>
      </c>
      <c r="D24" s="8"/>
      <c r="E24" s="30">
        <v>7852126</v>
      </c>
      <c r="F24" s="8"/>
      <c r="G24" s="30" t="s">
        <v>36</v>
      </c>
      <c r="H24" s="8"/>
      <c r="I24" s="24">
        <f>E24</f>
        <v>7852126</v>
      </c>
      <c r="J24" s="24"/>
    </row>
    <row r="25" spans="1:24" ht="28.5" thickBot="1" x14ac:dyDescent="0.7">
      <c r="A25" s="13" t="s">
        <v>52</v>
      </c>
      <c r="B25" s="8"/>
      <c r="C25" s="28"/>
      <c r="D25" s="8"/>
      <c r="E25" s="42">
        <f>E24</f>
        <v>7852126</v>
      </c>
      <c r="F25" s="8"/>
      <c r="G25" s="28"/>
      <c r="H25" s="8"/>
      <c r="I25" s="43">
        <f>SUM(I24)</f>
        <v>7852126</v>
      </c>
      <c r="J25" s="41"/>
    </row>
    <row r="26" spans="1:24" ht="21.75" thickTop="1" x14ac:dyDescent="0.55000000000000004"/>
  </sheetData>
  <mergeCells count="17">
    <mergeCell ref="C22:G22"/>
    <mergeCell ref="I22:J22"/>
    <mergeCell ref="A7:A9"/>
    <mergeCell ref="C7:G7"/>
    <mergeCell ref="I7:O7"/>
    <mergeCell ref="C8:C9"/>
    <mergeCell ref="E8:E9"/>
    <mergeCell ref="G8:G9"/>
    <mergeCell ref="I8:I9"/>
    <mergeCell ref="K8:K9"/>
    <mergeCell ref="M8:M9"/>
    <mergeCell ref="O8:O9"/>
    <mergeCell ref="R8:R9"/>
    <mergeCell ref="Q8:Q9"/>
    <mergeCell ref="A2:Q2"/>
    <mergeCell ref="A3:Q3"/>
    <mergeCell ref="A4:Q4"/>
  </mergeCells>
  <printOptions horizontalCentered="1"/>
  <pageMargins left="0.7" right="0.7" top="0.75" bottom="0.75" header="0.3" footer="0.3"/>
  <pageSetup paperSize="9" scale="36" orientation="landscape" r:id="rId1"/>
  <colBreaks count="1" manualBreakCount="1">
    <brk id="18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tabSelected="1" view="pageBreakPreview" zoomScale="60" zoomScaleNormal="100" workbookViewId="0">
      <selection activeCell="E17" sqref="E17"/>
    </sheetView>
  </sheetViews>
  <sheetFormatPr defaultRowHeight="18.75" x14ac:dyDescent="0.25"/>
  <cols>
    <col min="1" max="1" width="24.28515625" style="46" bestFit="1" customWidth="1"/>
    <col min="2" max="2" width="1" style="46" customWidth="1"/>
    <col min="3" max="3" width="24" style="46" bestFit="1" customWidth="1"/>
    <col min="4" max="4" width="1" style="46" customWidth="1"/>
    <col min="5" max="5" width="24.85546875" style="46" bestFit="1" customWidth="1"/>
    <col min="6" max="6" width="1" style="46" customWidth="1"/>
    <col min="7" max="7" width="38.140625" style="46" bestFit="1" customWidth="1"/>
    <col min="8" max="8" width="1" style="46" customWidth="1"/>
    <col min="9" max="9" width="9.140625" style="46" customWidth="1"/>
    <col min="10" max="16384" width="9.140625" style="46"/>
  </cols>
  <sheetData>
    <row r="1" spans="1:7" ht="27" x14ac:dyDescent="0.25">
      <c r="A1" s="45"/>
      <c r="B1" s="45"/>
      <c r="C1" s="45"/>
      <c r="D1" s="45"/>
      <c r="E1" s="45"/>
      <c r="F1" s="45"/>
      <c r="G1" s="45"/>
    </row>
    <row r="2" spans="1:7" ht="27.75" x14ac:dyDescent="0.25">
      <c r="A2" s="69" t="s">
        <v>0</v>
      </c>
      <c r="B2" s="69"/>
      <c r="C2" s="69"/>
      <c r="D2" s="69"/>
      <c r="E2" s="69"/>
      <c r="F2" s="69"/>
      <c r="G2" s="69"/>
    </row>
    <row r="3" spans="1:7" ht="27.75" x14ac:dyDescent="0.25">
      <c r="A3" s="69" t="s">
        <v>31</v>
      </c>
      <c r="B3" s="69"/>
      <c r="C3" s="69"/>
      <c r="D3" s="69"/>
      <c r="E3" s="69"/>
      <c r="F3" s="69"/>
      <c r="G3" s="69"/>
    </row>
    <row r="4" spans="1:7" ht="27.75" x14ac:dyDescent="0.25">
      <c r="A4" s="69" t="str">
        <f>سهام!A4</f>
        <v>برای ماه منتهی به 1400/09/30</v>
      </c>
      <c r="B4" s="69"/>
      <c r="C4" s="69"/>
      <c r="D4" s="69"/>
      <c r="E4" s="69"/>
      <c r="F4" s="69"/>
      <c r="G4" s="69"/>
    </row>
    <row r="5" spans="1:7" ht="27" x14ac:dyDescent="0.25">
      <c r="A5" s="45"/>
      <c r="B5" s="45"/>
      <c r="C5" s="45"/>
      <c r="D5" s="45"/>
      <c r="E5" s="45"/>
      <c r="F5" s="45"/>
      <c r="G5" s="45"/>
    </row>
    <row r="6" spans="1:7" ht="27.75" x14ac:dyDescent="0.25">
      <c r="A6" s="25" t="s">
        <v>34</v>
      </c>
      <c r="B6" s="45"/>
      <c r="C6" s="26" t="s">
        <v>21</v>
      </c>
      <c r="D6" s="26"/>
      <c r="E6" s="26" t="s">
        <v>51</v>
      </c>
      <c r="F6" s="26"/>
      <c r="G6" s="26" t="s">
        <v>11</v>
      </c>
    </row>
    <row r="7" spans="1:7" ht="27" customHeight="1" x14ac:dyDescent="0.25">
      <c r="A7" s="25" t="s">
        <v>69</v>
      </c>
      <c r="B7" s="45"/>
      <c r="C7" s="27">
        <v>-41501228584</v>
      </c>
      <c r="D7" s="45"/>
      <c r="E7" s="51" t="s">
        <v>76</v>
      </c>
      <c r="F7" s="45"/>
      <c r="G7" s="27" t="s">
        <v>77</v>
      </c>
    </row>
    <row r="8" spans="1:7" s="48" customFormat="1" ht="27" customHeight="1" x14ac:dyDescent="0.25">
      <c r="A8" s="25" t="s">
        <v>70</v>
      </c>
      <c r="B8" s="47"/>
      <c r="C8" s="25">
        <v>0</v>
      </c>
      <c r="D8" s="47"/>
      <c r="E8" s="25" t="s">
        <v>30</v>
      </c>
      <c r="F8" s="47"/>
      <c r="G8" s="25" t="s">
        <v>30</v>
      </c>
    </row>
    <row r="9" spans="1:7" ht="27" customHeight="1" x14ac:dyDescent="0.25">
      <c r="A9" s="26" t="s">
        <v>71</v>
      </c>
      <c r="B9" s="45"/>
      <c r="C9" s="26">
        <v>7852126</v>
      </c>
      <c r="D9" s="45"/>
      <c r="E9" s="26" t="s">
        <v>78</v>
      </c>
      <c r="F9" s="45"/>
      <c r="G9" s="26" t="s">
        <v>30</v>
      </c>
    </row>
    <row r="10" spans="1:7" ht="28.5" thickBot="1" x14ac:dyDescent="0.3">
      <c r="A10" s="44" t="s">
        <v>36</v>
      </c>
      <c r="B10" s="45"/>
      <c r="C10" s="61">
        <v>0</v>
      </c>
      <c r="D10" s="62"/>
      <c r="E10" s="60">
        <v>13424564</v>
      </c>
      <c r="F10" s="62"/>
      <c r="G10" s="61">
        <f>G7+G8+G9</f>
        <v>-4.1399999999999999E-2</v>
      </c>
    </row>
    <row r="11" spans="1:7" ht="19.5" thickTop="1" x14ac:dyDescent="0.25"/>
  </sheetData>
  <mergeCells count="3">
    <mergeCell ref="A2:G2"/>
    <mergeCell ref="A3:G3"/>
    <mergeCell ref="A4:G4"/>
  </mergeCells>
  <printOptions horizontalCentered="1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سهام</vt:lpstr>
      <vt:lpstr>سپرده</vt:lpstr>
      <vt:lpstr>درآمد سود سهام</vt:lpstr>
      <vt:lpstr>سرمایه‌گذاری در سهام</vt:lpstr>
      <vt:lpstr>جمع درآمدها</vt:lpstr>
      <vt:lpstr>'درآمد سود سهام'!Print_Area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Zarei</dc:creator>
  <cp:lastModifiedBy>Parisa Zarei</cp:lastModifiedBy>
  <cp:lastPrinted>2021-07-28T09:06:29Z</cp:lastPrinted>
  <dcterms:created xsi:type="dcterms:W3CDTF">2021-05-23T05:58:04Z</dcterms:created>
  <dcterms:modified xsi:type="dcterms:W3CDTF">2021-12-28T11:58:31Z</dcterms:modified>
</cp:coreProperties>
</file>